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2" i="1"/>
  <c r="F21" i="1"/>
  <c r="F19" i="1"/>
  <c r="F17" i="1"/>
  <c r="F12" i="1"/>
  <c r="F11" i="1"/>
  <c r="F8" i="1"/>
  <c r="E24" i="1" l="1"/>
  <c r="D24" i="1"/>
  <c r="C24" i="1"/>
  <c r="E13" i="1"/>
  <c r="D13" i="1"/>
  <c r="C13" i="1"/>
  <c r="B23" i="1"/>
  <c r="F23" i="1" s="1"/>
  <c r="B20" i="1"/>
  <c r="F20" i="1" s="1"/>
  <c r="B18" i="1"/>
  <c r="F18" i="1" s="1"/>
  <c r="B10" i="1"/>
  <c r="F10" i="1" s="1"/>
  <c r="B9" i="1"/>
  <c r="F9" i="1" s="1"/>
  <c r="B3" i="1"/>
  <c r="F3" i="1" s="1"/>
  <c r="B6" i="1"/>
  <c r="F6" i="1" s="1"/>
  <c r="B7" i="1"/>
  <c r="F7" i="1" s="1"/>
  <c r="D34" i="1"/>
  <c r="C34" i="1"/>
  <c r="B5" i="1"/>
  <c r="F5" i="1" s="1"/>
  <c r="B4" i="1"/>
  <c r="F4" i="1" s="1"/>
  <c r="B34" i="1"/>
  <c r="E34" i="1"/>
  <c r="F34" i="1" l="1"/>
  <c r="B24" i="1"/>
  <c r="F24" i="1" s="1"/>
  <c r="B13" i="1"/>
  <c r="F13" i="1" s="1"/>
</calcChain>
</file>

<file path=xl/sharedStrings.xml><?xml version="1.0" encoding="utf-8"?>
<sst xmlns="http://schemas.openxmlformats.org/spreadsheetml/2006/main" count="47" uniqueCount="29">
  <si>
    <t>Release</t>
  </si>
  <si>
    <t>Started</t>
  </si>
  <si>
    <t>Finished</t>
  </si>
  <si>
    <t>Actual (days)</t>
  </si>
  <si>
    <t>Iteration 1</t>
  </si>
  <si>
    <t>Iteration 2</t>
  </si>
  <si>
    <t>Iteration 3</t>
  </si>
  <si>
    <t>Iteration 4</t>
  </si>
  <si>
    <t>Iteration 5</t>
  </si>
  <si>
    <t>Release 1.0</t>
  </si>
  <si>
    <t>Release 1.1</t>
  </si>
  <si>
    <t>Release 1.2</t>
  </si>
  <si>
    <t>Post Iterations</t>
  </si>
  <si>
    <t>Release 0.34</t>
  </si>
  <si>
    <t>Release 0.35</t>
  </si>
  <si>
    <t>Release 1.3</t>
  </si>
  <si>
    <t>Release 1.4</t>
  </si>
  <si>
    <t>Release 1.5</t>
  </si>
  <si>
    <t>Release 1.8</t>
  </si>
  <si>
    <t>SUM Development 2015</t>
  </si>
  <si>
    <t>SAM Development 2014</t>
  </si>
  <si>
    <t>SAM Support 2015</t>
  </si>
  <si>
    <t>TOTAL</t>
  </si>
  <si>
    <t>Estimate (pts)</t>
  </si>
  <si>
    <t>Pts/day</t>
  </si>
  <si>
    <t>Releases 0.31 to 0.33</t>
  </si>
  <si>
    <t>Releases 0.36 to 0.38</t>
  </si>
  <si>
    <t>Iterations 1..3</t>
  </si>
  <si>
    <t>Releases 1.6 to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</si>
</sst>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/>
    <xf numFmtId="16" fontId="0" fillId="0" borderId="1" xfId="0" applyNumberFormat="1" applyBorder="1"/>
    <xf numFmtId="0" fontId="4" fillId="0" borderId="0" xfId="0" applyFont="1"/>
    <xf numFmtId="0" fontId="2" fillId="0" borderId="2" xfId="0" applyFont="1" applyBorder="1"/>
    <xf numFmtId="16" fontId="2" fillId="0" borderId="2" xfId="0" applyNumberFormat="1" applyFont="1" applyBorder="1"/>
    <xf numFmtId="0" fontId="5" fillId="0" borderId="2" xfId="0" applyFont="1" applyFill="1" applyBorder="1"/>
    <xf numFmtId="0" fontId="5" fillId="0" borderId="2" xfId="0" applyFont="1" applyBorder="1"/>
    <xf numFmtId="16" fontId="5" fillId="0" borderId="2" xfId="0" applyNumberFormat="1" applyFont="1" applyBorder="1"/>
    <xf numFmtId="0" fontId="8" fillId="0" borderId="0" xfId="0" applyFont="1"/>
    <xf numFmtId="0" fontId="5" fillId="0" borderId="0" xfId="0" applyFont="1" applyFill="1" applyBorder="1"/>
    <xf numFmtId="0" fontId="5" fillId="0" borderId="0" xfId="0" applyFont="1" applyBorder="1"/>
    <xf numFmtId="16" fontId="5" fillId="0" borderId="0" xfId="0" applyNumberFormat="1" applyFont="1" applyBorder="1"/>
    <xf numFmtId="0" fontId="6" fillId="0" borderId="0" xfId="0" applyFont="1" applyBorder="1"/>
    <xf numFmtId="164" fontId="4" fillId="0" borderId="0" xfId="1" applyNumberFormat="1" applyFont="1"/>
    <xf numFmtId="164" fontId="4" fillId="0" borderId="1" xfId="1" applyNumberFormat="1" applyFont="1" applyFill="1" applyBorder="1" applyAlignment="1">
      <alignment horizontal="right"/>
    </xf>
    <xf numFmtId="164" fontId="7" fillId="0" borderId="0" xfId="1" applyNumberFormat="1" applyFont="1" applyBorder="1"/>
    <xf numFmtId="164" fontId="3" fillId="0" borderId="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831522714668"/>
          <c:y val="3.7845083318073611E-2"/>
          <c:w val="0.81069278601300432"/>
          <c:h val="0.7757880730025026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Sheet1!$F$3:$F$12</c:f>
              <c:numCache>
                <c:formatCode>0.0</c:formatCode>
                <c:ptCount val="10"/>
                <c:pt idx="0">
                  <c:v>6.625</c:v>
                </c:pt>
                <c:pt idx="1">
                  <c:v>10.545454545454545</c:v>
                </c:pt>
                <c:pt idx="2">
                  <c:v>19.333333333333332</c:v>
                </c:pt>
                <c:pt idx="3">
                  <c:v>6.8461538461538458</c:v>
                </c:pt>
                <c:pt idx="4">
                  <c:v>5.1578947368421053</c:v>
                </c:pt>
                <c:pt idx="5">
                  <c:v>7.333333333333333</c:v>
                </c:pt>
                <c:pt idx="6">
                  <c:v>5</c:v>
                </c:pt>
                <c:pt idx="7">
                  <c:v>3.7647058823529411</c:v>
                </c:pt>
                <c:pt idx="8">
                  <c:v>6</c:v>
                </c:pt>
                <c:pt idx="9">
                  <c:v>6.5454545454545459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1408"/>
        <c:axId val="38195968"/>
      </c:lineChart>
      <c:catAx>
        <c:axId val="3816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38195968"/>
        <c:crosses val="autoZero"/>
        <c:auto val="1"/>
        <c:lblAlgn val="ctr"/>
        <c:lblOffset val="100"/>
        <c:noMultiLvlLbl val="0"/>
      </c:catAx>
      <c:valAx>
        <c:axId val="38195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816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Sheet1!$F$17:$F$23</c:f>
              <c:numCache>
                <c:formatCode>0.0</c:formatCode>
                <c:ptCount val="7"/>
                <c:pt idx="0">
                  <c:v>3.2857142857142856</c:v>
                </c:pt>
                <c:pt idx="1">
                  <c:v>12</c:v>
                </c:pt>
                <c:pt idx="2">
                  <c:v>6.666666666666667</c:v>
                </c:pt>
                <c:pt idx="3">
                  <c:v>5.6</c:v>
                </c:pt>
                <c:pt idx="4">
                  <c:v>10.285714285714286</c:v>
                </c:pt>
                <c:pt idx="5">
                  <c:v>9.5555555555555554</c:v>
                </c:pt>
                <c:pt idx="6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1072"/>
        <c:axId val="55332864"/>
      </c:lineChart>
      <c:catAx>
        <c:axId val="5533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55332864"/>
        <c:crosses val="autoZero"/>
        <c:auto val="1"/>
        <c:lblAlgn val="ctr"/>
        <c:lblOffset val="100"/>
        <c:noMultiLvlLbl val="0"/>
      </c:catAx>
      <c:valAx>
        <c:axId val="553328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533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Sheet1!$F$28:$F$33</c:f>
              <c:numCache>
                <c:formatCode>0.0</c:formatCode>
                <c:ptCount val="6"/>
                <c:pt idx="0">
                  <c:v>10</c:v>
                </c:pt>
                <c:pt idx="1">
                  <c:v>9.7142857142857135</c:v>
                </c:pt>
                <c:pt idx="2">
                  <c:v>8.6666666666666661</c:v>
                </c:pt>
                <c:pt idx="3">
                  <c:v>2.6666666666666665</c:v>
                </c:pt>
                <c:pt idx="4">
                  <c:v>7.75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45056"/>
        <c:axId val="84418944"/>
      </c:lineChart>
      <c:catAx>
        <c:axId val="3884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84418944"/>
        <c:crosses val="autoZero"/>
        <c:auto val="1"/>
        <c:lblAlgn val="ctr"/>
        <c:lblOffset val="100"/>
        <c:noMultiLvlLbl val="0"/>
      </c:catAx>
      <c:valAx>
        <c:axId val="844189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884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519113</xdr:colOff>
      <xdr:row>2</xdr:row>
      <xdr:rowOff>0</xdr:rowOff>
    </xdr:from>
    <xdr:to>
      <xdr:col>11</xdr:col>
      <xdr:colOff>457201</xdr:colOff>
      <xdr:row>12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500062</xdr:colOff>
      <xdr:row>13</xdr:row>
      <xdr:rowOff>190499</xdr:rowOff>
    </xdr:from>
    <xdr:to>
      <xdr:col>11</xdr:col>
      <xdr:colOff>457200</xdr:colOff>
      <xdr:row>24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500062</xdr:colOff>
      <xdr:row>25</xdr:row>
      <xdr:rowOff>57150</xdr:rowOff>
    </xdr:from>
    <xdr:to>
      <xdr:col>11</xdr:col>
      <xdr:colOff>457200</xdr:colOff>
      <xdr:row>34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M16" sqref="M16"/>
    </sheetView>
  </sheetViews>
  <sheetFormatPr defaultRowHeight="15" x14ac:dyDescent="0.25"/>
  <cols>
    <col min="1" max="1" width="19.7109375" customWidth="1"/>
    <col min="2" max="2" width="15" customWidth="1"/>
    <col min="3" max="4" width="11" customWidth="1"/>
    <col min="5" max="5" width="15" customWidth="1"/>
    <col min="6" max="6" width="11.85546875" style="17" customWidth="1"/>
  </cols>
  <sheetData>
    <row r="1" spans="1:6" x14ac:dyDescent="0.25">
      <c r="A1" s="4" t="s">
        <v>20</v>
      </c>
    </row>
    <row r="2" spans="1:6" x14ac:dyDescent="0.25">
      <c r="A2" s="2" t="s">
        <v>0</v>
      </c>
      <c r="B2" s="3" t="s">
        <v>23</v>
      </c>
      <c r="C2" s="3" t="s">
        <v>1</v>
      </c>
      <c r="D2" s="3" t="s">
        <v>2</v>
      </c>
      <c r="E2" s="3" t="s">
        <v>3</v>
      </c>
      <c r="F2" s="18" t="s">
        <v>24</v>
      </c>
    </row>
    <row r="3" spans="1:6" x14ac:dyDescent="0.25">
      <c r="A3" t="s">
        <v>4</v>
      </c>
      <c r="B3">
        <f>2+13*8</f>
        <v>106</v>
      </c>
      <c r="C3" s="1">
        <v>41806</v>
      </c>
      <c r="D3" s="1">
        <v>41828</v>
      </c>
      <c r="E3">
        <v>16</v>
      </c>
      <c r="F3" s="17">
        <f t="shared" ref="F3:F13" si="0">B3/E3</f>
        <v>6.625</v>
      </c>
    </row>
    <row r="4" spans="1:6" x14ac:dyDescent="0.25">
      <c r="A4" t="s">
        <v>5</v>
      </c>
      <c r="B4">
        <f>14.5*8</f>
        <v>116</v>
      </c>
      <c r="C4" s="1">
        <v>41829</v>
      </c>
      <c r="D4" s="1">
        <v>41844</v>
      </c>
      <c r="E4">
        <v>11</v>
      </c>
      <c r="F4" s="17">
        <f t="shared" si="0"/>
        <v>10.545454545454545</v>
      </c>
    </row>
    <row r="5" spans="1:6" x14ac:dyDescent="0.25">
      <c r="A5" t="s">
        <v>6</v>
      </c>
      <c r="B5">
        <f>14.5*8</f>
        <v>116</v>
      </c>
      <c r="C5" s="1">
        <v>41848</v>
      </c>
      <c r="D5" s="1">
        <v>41855</v>
      </c>
      <c r="E5">
        <v>6</v>
      </c>
      <c r="F5" s="17">
        <f t="shared" si="0"/>
        <v>19.333333333333332</v>
      </c>
    </row>
    <row r="6" spans="1:6" x14ac:dyDescent="0.25">
      <c r="A6" t="s">
        <v>7</v>
      </c>
      <c r="B6">
        <f>1+11*8</f>
        <v>89</v>
      </c>
      <c r="C6" s="1">
        <v>41852</v>
      </c>
      <c r="D6" s="1">
        <v>41871</v>
      </c>
      <c r="E6">
        <v>13</v>
      </c>
      <c r="F6" s="17">
        <f t="shared" si="0"/>
        <v>6.8461538461538458</v>
      </c>
    </row>
    <row r="7" spans="1:6" x14ac:dyDescent="0.25">
      <c r="A7" t="s">
        <v>12</v>
      </c>
      <c r="B7">
        <f>30+8.5*8</f>
        <v>98</v>
      </c>
      <c r="C7" s="1">
        <v>41873</v>
      </c>
      <c r="D7" s="1">
        <v>41906</v>
      </c>
      <c r="E7">
        <v>19</v>
      </c>
      <c r="F7" s="17">
        <f t="shared" si="0"/>
        <v>5.1578947368421053</v>
      </c>
    </row>
    <row r="8" spans="1:6" x14ac:dyDescent="0.25">
      <c r="A8" t="s">
        <v>25</v>
      </c>
      <c r="B8">
        <v>22</v>
      </c>
      <c r="C8" s="1">
        <v>41908</v>
      </c>
      <c r="D8" s="1">
        <v>41921</v>
      </c>
      <c r="E8">
        <v>3</v>
      </c>
      <c r="F8" s="17">
        <f t="shared" si="0"/>
        <v>7.333333333333333</v>
      </c>
    </row>
    <row r="9" spans="1:6" x14ac:dyDescent="0.25">
      <c r="A9" t="s">
        <v>13</v>
      </c>
      <c r="B9">
        <f>42+8</f>
        <v>50</v>
      </c>
      <c r="C9" s="1">
        <v>41922</v>
      </c>
      <c r="D9" s="1">
        <v>41935</v>
      </c>
      <c r="E9">
        <v>10</v>
      </c>
      <c r="F9" s="17">
        <f t="shared" si="0"/>
        <v>5</v>
      </c>
    </row>
    <row r="10" spans="1:6" x14ac:dyDescent="0.25">
      <c r="A10" t="s">
        <v>14</v>
      </c>
      <c r="B10">
        <f>48+16</f>
        <v>64</v>
      </c>
      <c r="C10" s="1">
        <v>41936</v>
      </c>
      <c r="D10" s="1">
        <v>41968</v>
      </c>
      <c r="E10">
        <v>17</v>
      </c>
      <c r="F10" s="17">
        <f t="shared" si="0"/>
        <v>3.7647058823529411</v>
      </c>
    </row>
    <row r="11" spans="1:6" x14ac:dyDescent="0.25">
      <c r="A11" t="s">
        <v>26</v>
      </c>
      <c r="B11">
        <v>18</v>
      </c>
      <c r="C11" s="1">
        <v>41969</v>
      </c>
      <c r="D11" s="1">
        <v>41975</v>
      </c>
      <c r="E11">
        <v>3</v>
      </c>
      <c r="F11" s="17">
        <f t="shared" si="0"/>
        <v>6</v>
      </c>
    </row>
    <row r="12" spans="1:6" x14ac:dyDescent="0.25">
      <c r="A12" s="2" t="s">
        <v>9</v>
      </c>
      <c r="B12" s="2">
        <v>36</v>
      </c>
      <c r="C12" s="5">
        <v>41976</v>
      </c>
      <c r="D12" s="5">
        <v>41984</v>
      </c>
      <c r="E12" s="2">
        <v>5.5</v>
      </c>
      <c r="F12" s="17">
        <f t="shared" si="0"/>
        <v>6.5454545454545459</v>
      </c>
    </row>
    <row r="13" spans="1:6" s="12" customFormat="1" x14ac:dyDescent="0.25">
      <c r="A13" s="9" t="s">
        <v>22</v>
      </c>
      <c r="B13" s="10">
        <f>SUM(B3:B12)</f>
        <v>715</v>
      </c>
      <c r="C13" s="11">
        <f>MIN(C3:C12)</f>
        <v>41806</v>
      </c>
      <c r="D13" s="11">
        <f>MAX(D3:D12)</f>
        <v>41984</v>
      </c>
      <c r="E13" s="10">
        <f>SUM(E3:E12)</f>
        <v>103.5</v>
      </c>
      <c r="F13" s="20">
        <f t="shared" si="0"/>
        <v>6.908212560386473</v>
      </c>
    </row>
    <row r="14" spans="1:6" s="12" customFormat="1" x14ac:dyDescent="0.25">
      <c r="A14" s="13"/>
      <c r="B14" s="14"/>
      <c r="C14" s="15"/>
      <c r="D14" s="15"/>
      <c r="E14" s="16"/>
      <c r="F14" s="19"/>
    </row>
    <row r="15" spans="1:6" s="12" customFormat="1" x14ac:dyDescent="0.25">
      <c r="A15" s="4" t="s">
        <v>21</v>
      </c>
      <c r="B15" s="14"/>
      <c r="C15" s="15"/>
      <c r="D15" s="15"/>
      <c r="E15" s="14"/>
      <c r="F15" s="19"/>
    </row>
    <row r="16" spans="1:6" x14ac:dyDescent="0.25">
      <c r="A16" s="2" t="s">
        <v>0</v>
      </c>
      <c r="B16" s="3" t="s">
        <v>23</v>
      </c>
      <c r="C16" s="3" t="s">
        <v>1</v>
      </c>
      <c r="D16" s="3" t="s">
        <v>2</v>
      </c>
      <c r="E16" s="3" t="s">
        <v>3</v>
      </c>
      <c r="F16" s="18" t="s">
        <v>24</v>
      </c>
    </row>
    <row r="17" spans="1:6" x14ac:dyDescent="0.25">
      <c r="A17" t="s">
        <v>10</v>
      </c>
      <c r="B17">
        <v>46</v>
      </c>
      <c r="C17" s="1">
        <v>41985</v>
      </c>
      <c r="D17" s="1">
        <v>42033</v>
      </c>
      <c r="E17">
        <v>14</v>
      </c>
      <c r="F17" s="17">
        <f t="shared" ref="F17:F24" si="1">B17/E17</f>
        <v>3.2857142857142856</v>
      </c>
    </row>
    <row r="18" spans="1:6" x14ac:dyDescent="0.25">
      <c r="A18" t="s">
        <v>11</v>
      </c>
      <c r="B18">
        <f>44+5*8</f>
        <v>84</v>
      </c>
      <c r="C18" s="1">
        <v>42034</v>
      </c>
      <c r="D18" s="1">
        <v>42044</v>
      </c>
      <c r="E18">
        <v>7</v>
      </c>
      <c r="F18" s="17">
        <f t="shared" si="1"/>
        <v>12</v>
      </c>
    </row>
    <row r="19" spans="1:6" x14ac:dyDescent="0.25">
      <c r="A19" t="s">
        <v>15</v>
      </c>
      <c r="B19">
        <v>50</v>
      </c>
      <c r="C19" s="1">
        <v>42045</v>
      </c>
      <c r="D19" s="1">
        <v>42059</v>
      </c>
      <c r="E19">
        <v>7.5</v>
      </c>
      <c r="F19" s="17">
        <f t="shared" si="1"/>
        <v>6.666666666666667</v>
      </c>
    </row>
    <row r="20" spans="1:6" x14ac:dyDescent="0.25">
      <c r="A20" t="s">
        <v>16</v>
      </c>
      <c r="B20">
        <f>52+4*8</f>
        <v>84</v>
      </c>
      <c r="C20" s="1">
        <v>42061</v>
      </c>
      <c r="D20" s="1">
        <v>42093</v>
      </c>
      <c r="E20">
        <v>15</v>
      </c>
      <c r="F20" s="17">
        <f t="shared" si="1"/>
        <v>5.6</v>
      </c>
    </row>
    <row r="21" spans="1:6" x14ac:dyDescent="0.25">
      <c r="A21" t="s">
        <v>17</v>
      </c>
      <c r="B21">
        <v>72</v>
      </c>
      <c r="C21" s="1">
        <v>42094</v>
      </c>
      <c r="D21" s="1">
        <v>42136</v>
      </c>
      <c r="E21">
        <v>7</v>
      </c>
      <c r="F21" s="17">
        <f t="shared" si="1"/>
        <v>10.285714285714286</v>
      </c>
    </row>
    <row r="22" spans="1:6" x14ac:dyDescent="0.25">
      <c r="A22" t="s">
        <v>28</v>
      </c>
      <c r="B22">
        <v>86</v>
      </c>
      <c r="C22" s="1">
        <v>42138</v>
      </c>
      <c r="D22" s="1">
        <v>42201</v>
      </c>
      <c r="E22">
        <v>9</v>
      </c>
      <c r="F22" s="17">
        <f t="shared" si="1"/>
        <v>9.5555555555555554</v>
      </c>
    </row>
    <row r="23" spans="1:6" x14ac:dyDescent="0.25">
      <c r="A23" s="2" t="s">
        <v>18</v>
      </c>
      <c r="B23" s="2">
        <f>4.5*8+2</f>
        <v>38</v>
      </c>
      <c r="C23" s="5">
        <v>42205</v>
      </c>
      <c r="D23" s="5">
        <v>42214</v>
      </c>
      <c r="E23" s="2">
        <v>5</v>
      </c>
      <c r="F23" s="17">
        <f t="shared" si="1"/>
        <v>7.6</v>
      </c>
    </row>
    <row r="24" spans="1:6" s="4" customFormat="1" x14ac:dyDescent="0.25">
      <c r="A24" s="9" t="s">
        <v>22</v>
      </c>
      <c r="B24" s="7">
        <f>SUM(B17:B23)</f>
        <v>460</v>
      </c>
      <c r="C24" s="8">
        <f>MIN(C17:C23)</f>
        <v>41985</v>
      </c>
      <c r="D24" s="8">
        <f>MAX(D17:D23)</f>
        <v>42214</v>
      </c>
      <c r="E24" s="7">
        <f>SUM(E17:E23)</f>
        <v>64.5</v>
      </c>
      <c r="F24" s="20">
        <f t="shared" si="1"/>
        <v>7.1317829457364343</v>
      </c>
    </row>
    <row r="25" spans="1:6" x14ac:dyDescent="0.25">
      <c r="E25" s="6"/>
    </row>
    <row r="26" spans="1:6" x14ac:dyDescent="0.25">
      <c r="A26" s="4" t="s">
        <v>19</v>
      </c>
    </row>
    <row r="27" spans="1:6" x14ac:dyDescent="0.25">
      <c r="A27" s="2" t="s">
        <v>0</v>
      </c>
      <c r="B27" s="3" t="s">
        <v>23</v>
      </c>
      <c r="C27" s="3" t="s">
        <v>1</v>
      </c>
      <c r="D27" s="3" t="s">
        <v>2</v>
      </c>
      <c r="E27" s="3" t="s">
        <v>3</v>
      </c>
      <c r="F27" s="18" t="s">
        <v>24</v>
      </c>
    </row>
    <row r="28" spans="1:6" x14ac:dyDescent="0.25">
      <c r="A28" t="s">
        <v>27</v>
      </c>
      <c r="B28">
        <v>95</v>
      </c>
      <c r="C28" s="1">
        <v>42159</v>
      </c>
      <c r="D28" s="1">
        <v>42178</v>
      </c>
      <c r="E28">
        <v>9.5</v>
      </c>
      <c r="F28" s="17">
        <f t="shared" ref="F28:F34" si="2">B28/E28</f>
        <v>10</v>
      </c>
    </row>
    <row r="29" spans="1:6" x14ac:dyDescent="0.25">
      <c r="A29" t="s">
        <v>7</v>
      </c>
      <c r="B29">
        <v>34</v>
      </c>
      <c r="C29" s="1">
        <v>42178</v>
      </c>
      <c r="D29" s="1">
        <v>42185</v>
      </c>
      <c r="E29">
        <v>3.5</v>
      </c>
      <c r="F29" s="17">
        <f t="shared" si="2"/>
        <v>9.7142857142857135</v>
      </c>
    </row>
    <row r="30" spans="1:6" x14ac:dyDescent="0.25">
      <c r="A30" t="s">
        <v>8</v>
      </c>
      <c r="B30">
        <v>52</v>
      </c>
      <c r="C30" s="1">
        <v>42186</v>
      </c>
      <c r="D30" s="1">
        <v>42193</v>
      </c>
      <c r="E30">
        <v>6</v>
      </c>
      <c r="F30" s="17">
        <f t="shared" si="2"/>
        <v>8.6666666666666661</v>
      </c>
    </row>
    <row r="31" spans="1:6" x14ac:dyDescent="0.25">
      <c r="A31" t="s">
        <v>9</v>
      </c>
      <c r="B31">
        <v>16</v>
      </c>
      <c r="C31" s="1">
        <v>42194</v>
      </c>
      <c r="D31" s="1">
        <v>42201</v>
      </c>
      <c r="E31">
        <v>6</v>
      </c>
      <c r="F31" s="17">
        <f t="shared" si="2"/>
        <v>2.6666666666666665</v>
      </c>
    </row>
    <row r="32" spans="1:6" x14ac:dyDescent="0.25">
      <c r="A32" t="s">
        <v>10</v>
      </c>
      <c r="B32">
        <v>31</v>
      </c>
      <c r="C32" s="1">
        <v>42202</v>
      </c>
      <c r="D32" s="1">
        <v>42208</v>
      </c>
      <c r="E32">
        <v>4</v>
      </c>
      <c r="F32" s="17">
        <f t="shared" si="2"/>
        <v>7.75</v>
      </c>
    </row>
    <row r="33" spans="1:6" x14ac:dyDescent="0.25">
      <c r="A33" s="2" t="s">
        <v>11</v>
      </c>
      <c r="B33" s="2">
        <v>10</v>
      </c>
      <c r="C33" s="5">
        <v>42209</v>
      </c>
      <c r="D33" s="5">
        <v>42212</v>
      </c>
      <c r="E33" s="2">
        <v>2</v>
      </c>
      <c r="F33" s="17">
        <f t="shared" si="2"/>
        <v>5</v>
      </c>
    </row>
    <row r="34" spans="1:6" s="4" customFormat="1" x14ac:dyDescent="0.25">
      <c r="A34" s="9" t="s">
        <v>22</v>
      </c>
      <c r="B34" s="7">
        <f>SUM(B28:B33)</f>
        <v>238</v>
      </c>
      <c r="C34" s="8">
        <f>MIN(C28:C33)</f>
        <v>42159</v>
      </c>
      <c r="D34" s="8">
        <f>MAX(D28:D33)</f>
        <v>42212</v>
      </c>
      <c r="E34" s="7">
        <f>SUM(E28:E33)</f>
        <v>31</v>
      </c>
      <c r="F34" s="20">
        <f t="shared" si="2"/>
        <v>7.67741935483871</v>
      </c>
    </row>
    <row r="35" spans="1:6" x14ac:dyDescent="0.25">
      <c r="E35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 Jeffrey [ICT Corporate Systems]</dc:creator>
  <cp:lastModifiedBy>KEMP Jeffrey [ICT Corporate Systems]</cp:lastModifiedBy>
  <dcterms:created xsi:type="dcterms:W3CDTF">2015-07-30T01:59:33Z</dcterms:created>
  <dcterms:modified xsi:type="dcterms:W3CDTF">2015-07-30T04:41:09Z</dcterms:modified>
</cp:coreProperties>
</file>